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m-my.sharepoint.com/personal/rmiw_amu_edu_pl/Documents/Dane/UAM/strona/POB_LAB/"/>
    </mc:Choice>
  </mc:AlternateContent>
  <xr:revisionPtr revIDLastSave="1216" documentId="13_ncr:1_{C69FD8BD-DF9A-4554-AF08-2B21E053F6B5}" xr6:coauthVersionLast="46" xr6:coauthVersionMax="46" xr10:uidLastSave="{C2C0BD53-0DD1-4097-89EE-5EAEDA509ADF}"/>
  <bookViews>
    <workbookView xWindow="-98" yWindow="-98" windowWidth="21795" windowHeight="13681" xr2:uid="{00000000-000D-0000-FFFF-FFFF00000000}"/>
  </bookViews>
  <sheets>
    <sheet name="Podsumowanie" sheetId="1" r:id="rId1"/>
    <sheet name="Projekt 1" sheetId="2" r:id="rId2"/>
    <sheet name="Projekt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3" l="1"/>
  <c r="G18" i="3" l="1"/>
  <c r="G17" i="3"/>
  <c r="G16" i="3"/>
  <c r="G15" i="3"/>
  <c r="G14" i="3"/>
  <c r="G13" i="3"/>
  <c r="G12" i="3"/>
  <c r="G11" i="3"/>
  <c r="G10" i="3"/>
  <c r="D17" i="1" l="1"/>
  <c r="D7" i="1"/>
  <c r="G22" i="3"/>
  <c r="F22" i="3" s="1"/>
  <c r="E22" i="3" s="1"/>
  <c r="E22" i="1" s="1"/>
  <c r="C22" i="3"/>
  <c r="B22" i="3"/>
  <c r="A22" i="3"/>
  <c r="G21" i="3"/>
  <c r="F21" i="3" s="1"/>
  <c r="E21" i="3" s="1"/>
  <c r="E21" i="1" s="1"/>
  <c r="C21" i="3"/>
  <c r="B21" i="3"/>
  <c r="A21" i="3"/>
  <c r="F20" i="3"/>
  <c r="E20" i="3" s="1"/>
  <c r="E20" i="1" s="1"/>
  <c r="C20" i="3"/>
  <c r="B20" i="3"/>
  <c r="A20" i="3"/>
  <c r="G19" i="3"/>
  <c r="F19" i="3" s="1"/>
  <c r="E19" i="3" s="1"/>
  <c r="E19" i="1" s="1"/>
  <c r="C19" i="3"/>
  <c r="B19" i="3"/>
  <c r="A19" i="3"/>
  <c r="F18" i="3"/>
  <c r="E18" i="3" s="1"/>
  <c r="E18" i="1" s="1"/>
  <c r="C18" i="3"/>
  <c r="B18" i="3"/>
  <c r="A18" i="3"/>
  <c r="F17" i="3"/>
  <c r="E17" i="3" s="1"/>
  <c r="E17" i="1" s="1"/>
  <c r="F17" i="1" s="1"/>
  <c r="C17" i="3"/>
  <c r="B17" i="3"/>
  <c r="A17" i="3"/>
  <c r="F16" i="3"/>
  <c r="E16" i="3" s="1"/>
  <c r="E16" i="1" s="1"/>
  <c r="C16" i="3"/>
  <c r="B16" i="3"/>
  <c r="A16" i="3"/>
  <c r="F15" i="3"/>
  <c r="E15" i="3" s="1"/>
  <c r="E15" i="1" s="1"/>
  <c r="C15" i="3"/>
  <c r="B15" i="3"/>
  <c r="A15" i="3"/>
  <c r="F14" i="3"/>
  <c r="E14" i="3" s="1"/>
  <c r="E14" i="1" s="1"/>
  <c r="C14" i="3"/>
  <c r="B14" i="3"/>
  <c r="A14" i="3"/>
  <c r="F13" i="3"/>
  <c r="E13" i="3" s="1"/>
  <c r="E13" i="1" s="1"/>
  <c r="C13" i="3"/>
  <c r="B13" i="3"/>
  <c r="A13" i="3"/>
  <c r="F12" i="3"/>
  <c r="E12" i="3" s="1"/>
  <c r="E12" i="1" s="1"/>
  <c r="C12" i="3"/>
  <c r="B12" i="3"/>
  <c r="A12" i="3"/>
  <c r="F11" i="3"/>
  <c r="E11" i="3" s="1"/>
  <c r="E11" i="1" s="1"/>
  <c r="C11" i="3"/>
  <c r="B11" i="3"/>
  <c r="A11" i="3"/>
  <c r="F10" i="3"/>
  <c r="E10" i="3" s="1"/>
  <c r="E10" i="1" s="1"/>
  <c r="C10" i="3"/>
  <c r="B10" i="3"/>
  <c r="A10" i="3"/>
  <c r="G9" i="3"/>
  <c r="F9" i="3" s="1"/>
  <c r="E9" i="3" s="1"/>
  <c r="E9" i="1" s="1"/>
  <c r="C9" i="3"/>
  <c r="B9" i="3"/>
  <c r="A9" i="3"/>
  <c r="G8" i="3"/>
  <c r="F8" i="3" s="1"/>
  <c r="E8" i="3" s="1"/>
  <c r="E8" i="1" s="1"/>
  <c r="C8" i="3"/>
  <c r="B8" i="3"/>
  <c r="A8" i="3"/>
  <c r="G7" i="3"/>
  <c r="F7" i="3"/>
  <c r="E7" i="3" s="1"/>
  <c r="E7" i="1" s="1"/>
  <c r="F7" i="1" s="1"/>
  <c r="C7" i="3"/>
  <c r="B7" i="3"/>
  <c r="A7" i="3"/>
  <c r="G6" i="3"/>
  <c r="F6" i="3" s="1"/>
  <c r="E6" i="3" s="1"/>
  <c r="E6" i="1" s="1"/>
  <c r="C6" i="3"/>
  <c r="B6" i="3"/>
  <c r="A6" i="3"/>
  <c r="G5" i="3"/>
  <c r="F5" i="3" s="1"/>
  <c r="E5" i="3" s="1"/>
  <c r="E5" i="1" s="1"/>
  <c r="C5" i="3"/>
  <c r="B5" i="3"/>
  <c r="A5" i="3"/>
  <c r="G4" i="3"/>
  <c r="F4" i="3" s="1"/>
  <c r="E4" i="3" s="1"/>
  <c r="E4" i="1" s="1"/>
  <c r="C4" i="3"/>
  <c r="B4" i="3"/>
  <c r="A4" i="3"/>
  <c r="G3" i="3"/>
  <c r="F3" i="3" s="1"/>
  <c r="E3" i="3" s="1"/>
  <c r="E3" i="1" s="1"/>
  <c r="C3" i="3"/>
  <c r="B3" i="3"/>
  <c r="A3" i="3"/>
  <c r="G22" i="2"/>
  <c r="F22" i="2" s="1"/>
  <c r="E22" i="2" s="1"/>
  <c r="D22" i="1" s="1"/>
  <c r="C22" i="2"/>
  <c r="B22" i="2"/>
  <c r="A22" i="2"/>
  <c r="G21" i="2"/>
  <c r="F21" i="2" s="1"/>
  <c r="E21" i="2" s="1"/>
  <c r="D21" i="1" s="1"/>
  <c r="C21" i="2"/>
  <c r="B21" i="2"/>
  <c r="A21" i="2"/>
  <c r="G20" i="2"/>
  <c r="F20" i="2" s="1"/>
  <c r="E20" i="2" s="1"/>
  <c r="D20" i="1" s="1"/>
  <c r="C20" i="2"/>
  <c r="B20" i="2"/>
  <c r="A20" i="2"/>
  <c r="G19" i="2"/>
  <c r="F19" i="2" s="1"/>
  <c r="E19" i="2" s="1"/>
  <c r="D19" i="1" s="1"/>
  <c r="C19" i="2"/>
  <c r="B19" i="2"/>
  <c r="A19" i="2"/>
  <c r="G18" i="2"/>
  <c r="F18" i="2" s="1"/>
  <c r="E18" i="2" s="1"/>
  <c r="D18" i="1" s="1"/>
  <c r="C18" i="2"/>
  <c r="B18" i="2"/>
  <c r="A18" i="2"/>
  <c r="G17" i="2"/>
  <c r="F17" i="2" s="1"/>
  <c r="E17" i="2" s="1"/>
  <c r="C17" i="2"/>
  <c r="B17" i="2"/>
  <c r="A17" i="2"/>
  <c r="G16" i="2"/>
  <c r="F16" i="2" s="1"/>
  <c r="E16" i="2" s="1"/>
  <c r="D16" i="1" s="1"/>
  <c r="C16" i="2"/>
  <c r="B16" i="2"/>
  <c r="A16" i="2"/>
  <c r="G15" i="2"/>
  <c r="F15" i="2" s="1"/>
  <c r="E15" i="2" s="1"/>
  <c r="D15" i="1" s="1"/>
  <c r="C15" i="2"/>
  <c r="B15" i="2"/>
  <c r="A15" i="2"/>
  <c r="G14" i="2"/>
  <c r="F14" i="2" s="1"/>
  <c r="E14" i="2" s="1"/>
  <c r="D14" i="1" s="1"/>
  <c r="C14" i="2"/>
  <c r="B14" i="2"/>
  <c r="A14" i="2"/>
  <c r="G13" i="2"/>
  <c r="F13" i="2" s="1"/>
  <c r="E13" i="2" s="1"/>
  <c r="D13" i="1" s="1"/>
  <c r="C13" i="2"/>
  <c r="B13" i="2"/>
  <c r="A13" i="2"/>
  <c r="G12" i="2"/>
  <c r="F12" i="2" s="1"/>
  <c r="E12" i="2" s="1"/>
  <c r="D12" i="1" s="1"/>
  <c r="C12" i="2"/>
  <c r="B12" i="2"/>
  <c r="A12" i="2"/>
  <c r="G11" i="2"/>
  <c r="F11" i="2" s="1"/>
  <c r="E11" i="2" s="1"/>
  <c r="D11" i="1" s="1"/>
  <c r="C11" i="2"/>
  <c r="B11" i="2"/>
  <c r="A11" i="2"/>
  <c r="G10" i="2"/>
  <c r="F10" i="2" s="1"/>
  <c r="E10" i="2" s="1"/>
  <c r="D10" i="1" s="1"/>
  <c r="C10" i="2"/>
  <c r="B10" i="2"/>
  <c r="A10" i="2"/>
  <c r="G9" i="2"/>
  <c r="F9" i="2" s="1"/>
  <c r="E9" i="2" s="1"/>
  <c r="D9" i="1" s="1"/>
  <c r="C9" i="2"/>
  <c r="B9" i="2"/>
  <c r="A9" i="2"/>
  <c r="G8" i="2"/>
  <c r="F8" i="2" s="1"/>
  <c r="E8" i="2" s="1"/>
  <c r="D8" i="1" s="1"/>
  <c r="C8" i="2"/>
  <c r="B8" i="2"/>
  <c r="A8" i="2"/>
  <c r="G7" i="2"/>
  <c r="F7" i="2" s="1"/>
  <c r="E7" i="2" s="1"/>
  <c r="C7" i="2"/>
  <c r="B7" i="2"/>
  <c r="A7" i="2"/>
  <c r="G6" i="2"/>
  <c r="F6" i="2" s="1"/>
  <c r="E6" i="2" s="1"/>
  <c r="D6" i="1" s="1"/>
  <c r="C6" i="2"/>
  <c r="B6" i="2"/>
  <c r="A6" i="2"/>
  <c r="G5" i="2"/>
  <c r="F5" i="2" s="1"/>
  <c r="E5" i="2" s="1"/>
  <c r="D5" i="1" s="1"/>
  <c r="C5" i="2"/>
  <c r="B5" i="2"/>
  <c r="A5" i="2"/>
  <c r="G4" i="2"/>
  <c r="F4" i="2" s="1"/>
  <c r="E4" i="2" s="1"/>
  <c r="D4" i="1" s="1"/>
  <c r="C4" i="2"/>
  <c r="B4" i="2"/>
  <c r="A4" i="2"/>
  <c r="G3" i="2"/>
  <c r="F3" i="2" s="1"/>
  <c r="E3" i="2" s="1"/>
  <c r="D3" i="1" s="1"/>
  <c r="C3" i="2"/>
  <c r="B3" i="2"/>
  <c r="A3" i="2"/>
  <c r="G2" i="3"/>
  <c r="F2" i="3" s="1"/>
  <c r="E2" i="3" s="1"/>
  <c r="E2" i="1" s="1"/>
  <c r="C2" i="3"/>
  <c r="B2" i="3"/>
  <c r="A2" i="3"/>
  <c r="F6" i="1" l="1"/>
  <c r="F13" i="1"/>
  <c r="F21" i="1"/>
  <c r="F5" i="1"/>
  <c r="F14" i="1"/>
  <c r="F22" i="1"/>
  <c r="F20" i="1"/>
  <c r="F19" i="1"/>
  <c r="F9" i="1"/>
  <c r="F4" i="1"/>
  <c r="G2" i="2"/>
  <c r="F2" i="2" s="1"/>
  <c r="E2" i="2" s="1"/>
  <c r="D2" i="1" s="1"/>
  <c r="C2" i="2"/>
  <c r="B2" i="2"/>
  <c r="A2" i="2"/>
</calcChain>
</file>

<file path=xl/sharedStrings.xml><?xml version="1.0" encoding="utf-8"?>
<sst xmlns="http://schemas.openxmlformats.org/spreadsheetml/2006/main" count="138" uniqueCount="106">
  <si>
    <t>nazwisko</t>
  </si>
  <si>
    <t>imie</t>
  </si>
  <si>
    <t>indeks</t>
  </si>
  <si>
    <t>Temat projektu</t>
  </si>
  <si>
    <t>Ocena</t>
  </si>
  <si>
    <t>Suma punktów</t>
  </si>
  <si>
    <t>Klasa</t>
  </si>
  <si>
    <t>Atrybut</t>
  </si>
  <si>
    <t>Metoda</t>
  </si>
  <si>
    <t>Parametr</t>
  </si>
  <si>
    <t>Obiekt</t>
  </si>
  <si>
    <t>Obsługa Konsoli</t>
  </si>
  <si>
    <t>Hermetyzacja</t>
  </si>
  <si>
    <t>Konwencja nazw</t>
  </si>
  <si>
    <t>operator new</t>
  </si>
  <si>
    <t>Konstruktor</t>
  </si>
  <si>
    <t>zmienna statyczna</t>
  </si>
  <si>
    <t>słowo this</t>
  </si>
  <si>
    <t>Obiekt anonimowy</t>
  </si>
  <si>
    <t>Dziedziczenie</t>
  </si>
  <si>
    <t>Kompozycja</t>
  </si>
  <si>
    <t>Agregacja</t>
  </si>
  <si>
    <t>słowo super</t>
  </si>
  <si>
    <t>Przeładowanie metody</t>
  </si>
  <si>
    <t>Nadpisywanie metody</t>
  </si>
  <si>
    <t>słowo final</t>
  </si>
  <si>
    <t>coś statycznego</t>
  </si>
  <si>
    <t>Klasa abstrakcyjna</t>
  </si>
  <si>
    <t>Metoda abstrakcyjna</t>
  </si>
  <si>
    <t>Projekt 1</t>
  </si>
  <si>
    <t>Projekt 2</t>
  </si>
  <si>
    <t>Ocena końcowa</t>
  </si>
  <si>
    <t>Procent punktów</t>
  </si>
  <si>
    <t>Wiktor</t>
  </si>
  <si>
    <t>Damian</t>
  </si>
  <si>
    <t>Mateusz</t>
  </si>
  <si>
    <t>Konrad</t>
  </si>
  <si>
    <t>Jędrzej</t>
  </si>
  <si>
    <t>Cwojdziński</t>
  </si>
  <si>
    <t>Czajka</t>
  </si>
  <si>
    <t>Franciszek</t>
  </si>
  <si>
    <t>Czapiewski</t>
  </si>
  <si>
    <t>Dudek</t>
  </si>
  <si>
    <t>Dziamidchyk</t>
  </si>
  <si>
    <t>Ilya</t>
  </si>
  <si>
    <t>Główczyński</t>
  </si>
  <si>
    <t>Kacper</t>
  </si>
  <si>
    <t>Iskra</t>
  </si>
  <si>
    <t>Angelika</t>
  </si>
  <si>
    <t>Jabłoński</t>
  </si>
  <si>
    <t>Miłosz</t>
  </si>
  <si>
    <t>Janeczek</t>
  </si>
  <si>
    <t>Kamil</t>
  </si>
  <si>
    <t>Kowalski</t>
  </si>
  <si>
    <t>Nowicki</t>
  </si>
  <si>
    <t>Filip</t>
  </si>
  <si>
    <t>Piątkowski</t>
  </si>
  <si>
    <t>Prus</t>
  </si>
  <si>
    <t>Jakub</t>
  </si>
  <si>
    <t>Przybysz</t>
  </si>
  <si>
    <t>Rachuba</t>
  </si>
  <si>
    <t>Zuzanna</t>
  </si>
  <si>
    <t>Rybarczyk</t>
  </si>
  <si>
    <t>Tomasz</t>
  </si>
  <si>
    <t>Sadowski</t>
  </si>
  <si>
    <t>Juliusz</t>
  </si>
  <si>
    <t>Sawala</t>
  </si>
  <si>
    <t>Trzmielewski</t>
  </si>
  <si>
    <t>Radosław</t>
  </si>
  <si>
    <t>Wesołowski</t>
  </si>
  <si>
    <t>Wyrosławska</t>
  </si>
  <si>
    <t>Agnieszka</t>
  </si>
  <si>
    <t>Salon ciągników rolniczych</t>
  </si>
  <si>
    <t>klub piłkarski</t>
  </si>
  <si>
    <t>urządzenia firmy Apple</t>
  </si>
  <si>
    <t>Liga Koszykarska</t>
  </si>
  <si>
    <t>Drużyna Piłkarska</t>
  </si>
  <si>
    <t>biblioteka</t>
  </si>
  <si>
    <t>Sklep AGD</t>
  </si>
  <si>
    <t>sklep z elektroniką</t>
  </si>
  <si>
    <t>strzelnica</t>
  </si>
  <si>
    <t xml:space="preserve">biblioteka </t>
  </si>
  <si>
    <t>agencja kosmiczna</t>
  </si>
  <si>
    <t>program poczty kwiatowej</t>
  </si>
  <si>
    <t>klub łucznictwa olimpijskiego </t>
  </si>
  <si>
    <t>sklep</t>
  </si>
  <si>
    <t>biblioteka muzyczna</t>
  </si>
  <si>
    <t>liga NBA</t>
  </si>
  <si>
    <t>urządzenia firmy Samsung</t>
  </si>
  <si>
    <t>za brak tematu</t>
  </si>
  <si>
    <t>Mangi?</t>
  </si>
  <si>
    <t>nie kompiluje się przez polskie litery</t>
  </si>
  <si>
    <t>za nieudane przesłanie</t>
  </si>
  <si>
    <t>Diagram</t>
  </si>
  <si>
    <t>Interfejs graficzny GUI</t>
  </si>
  <si>
    <t>słowo base</t>
  </si>
  <si>
    <t>Agencja kosmiczna</t>
  </si>
  <si>
    <t>Mangi</t>
  </si>
  <si>
    <t>Urządzenia</t>
  </si>
  <si>
    <t>Sklep</t>
  </si>
  <si>
    <t>Farma</t>
  </si>
  <si>
    <t>Klub</t>
  </si>
  <si>
    <t>Strzelnica</t>
  </si>
  <si>
    <t>łucznicy</t>
  </si>
  <si>
    <t>Apple</t>
  </si>
  <si>
    <t>Instrumenty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</si>
</sst>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 CE"/>
      <family val="2"/>
      <charset val="238"/>
    </font>
    <font>
      <sz val="12"/>
      <color rgb="FF0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19" fillId="0" borderId="0" xfId="0" applyFont="1"/>
    <xf numFmtId="0" fontId="1" fillId="0" borderId="0" xfId="0" applyFont="1"/>
    <xf numFmtId="0" fontId="18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0" xfId="42">
      <alignment vertical="center"/>
    </xf>
    <xf numFmtId="0" fontId="0" fillId="0" borderId="0" xfId="0" applyFont="1"/>
    <xf numFmtId="0" fontId="16" fillId="0" borderId="0" xfId="0" applyFont="1" applyAlignment="1">
      <alignment horizontal="center" vertical="center" wrapText="1"/>
    </xf>
    <xf numFmtId="9" fontId="20" fillId="0" borderId="0" xfId="43" applyFont="1" applyAlignment="1">
      <alignment vertical="center"/>
    </xf>
    <xf numFmtId="0" fontId="16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ont="1" applyFill="1" applyBorder="1"/>
    <xf numFmtId="0" fontId="16" fillId="0" borderId="11" xfId="0" applyFont="1" applyFill="1" applyBorder="1" applyAlignment="1">
      <alignment horizontal="center" vertical="center" wrapText="1"/>
    </xf>
  </cellXfs>
  <cellStyles count="44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E23E6D0E-E2EF-4FA1-A537-8DD90E478DC3}"/>
    <cellStyle name="Obliczenia" xfId="11" builtinId="22" customBuiltin="1"/>
    <cellStyle name="Procentowy" xfId="43" builtinId="5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10" sqref="A10"/>
    </sheetView>
  </sheetViews>
  <sheetFormatPr defaultColWidth="9" defaultRowHeight="14.25" x14ac:dyDescent="0.45"/>
  <cols>
    <col min="1" max="1" width="11.06640625" style="1" bestFit="1" customWidth="1"/>
    <col min="2" max="2" width="8.73046875" style="1" bestFit="1" customWidth="1"/>
    <col min="3" max="3" width="9" style="1"/>
    <col min="4" max="4" width="8.86328125" style="1" bestFit="1" customWidth="1"/>
    <col min="5" max="5" width="8" style="1" bestFit="1" customWidth="1"/>
    <col min="6" max="6" width="8.86328125" style="1" bestFit="1" customWidth="1"/>
    <col min="7" max="7" width="9.73046875" style="1" bestFit="1" customWidth="1"/>
    <col min="8" max="8" width="4.73046875" style="1" bestFit="1" customWidth="1"/>
    <col min="9" max="9" width="4.59765625" style="1" bestFit="1" customWidth="1"/>
    <col min="10" max="10" width="7.265625" style="1" bestFit="1" customWidth="1"/>
    <col min="11" max="11" width="10" style="1" bestFit="1" customWidth="1"/>
    <col min="12" max="12" width="6" style="1" bestFit="1" customWidth="1"/>
    <col min="13" max="13" width="9.59765625" style="1" bestFit="1" customWidth="1"/>
    <col min="14" max="14" width="12" style="1" bestFit="1" customWidth="1"/>
    <col min="15" max="15" width="10" style="1" bestFit="1" customWidth="1"/>
    <col min="16" max="16" width="4.265625" style="1" bestFit="1" customWidth="1"/>
    <col min="17" max="17" width="10.59765625" style="1" bestFit="1" customWidth="1"/>
    <col min="18" max="18" width="5.1328125" style="1" bestFit="1" customWidth="1"/>
    <col min="19" max="19" width="10.3984375" style="1" bestFit="1" customWidth="1"/>
    <col min="20" max="20" width="7.1328125" style="1" bestFit="1" customWidth="1"/>
    <col min="21" max="21" width="10.265625" style="1" bestFit="1" customWidth="1"/>
    <col min="22" max="22" width="3.73046875" style="1" bestFit="1" customWidth="1"/>
    <col min="23" max="23" width="5" style="1" bestFit="1" customWidth="1"/>
    <col min="24" max="24" width="10" style="1" bestFit="1" customWidth="1"/>
    <col min="25" max="25" width="5.265625" style="1" bestFit="1" customWidth="1"/>
    <col min="26" max="26" width="9" style="1"/>
    <col min="27" max="27" width="4.265625" style="1" bestFit="1" customWidth="1"/>
    <col min="28" max="28" width="6.86328125" style="1" bestFit="1" customWidth="1"/>
    <col min="29" max="29" width="11" style="1" bestFit="1" customWidth="1"/>
    <col min="30" max="30" width="11.265625" style="1" customWidth="1"/>
    <col min="31" max="31" width="12.59765625" style="1" bestFit="1" customWidth="1"/>
    <col min="32" max="16384" width="9" style="1"/>
  </cols>
  <sheetData>
    <row r="1" spans="1:35" ht="28.5" x14ac:dyDescent="0.45">
      <c r="A1" s="3" t="s">
        <v>0</v>
      </c>
      <c r="B1" s="3" t="s">
        <v>1</v>
      </c>
      <c r="C1" s="3" t="s">
        <v>2</v>
      </c>
      <c r="D1" s="5" t="s">
        <v>29</v>
      </c>
      <c r="E1" s="5" t="s">
        <v>30</v>
      </c>
      <c r="F1" s="8" t="s">
        <v>31</v>
      </c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5" x14ac:dyDescent="0.45">
      <c r="A2" t="s">
        <v>38</v>
      </c>
      <c r="B2" t="s">
        <v>35</v>
      </c>
      <c r="C2">
        <v>464890</v>
      </c>
      <c r="D2" s="6">
        <f>'Projekt 1'!E2</f>
        <v>4</v>
      </c>
      <c r="E2" s="2">
        <f>'Projekt 2'!E2</f>
        <v>3.5</v>
      </c>
      <c r="F2" s="10">
        <v>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45">
      <c r="A3" t="s">
        <v>39</v>
      </c>
      <c r="B3" t="s">
        <v>40</v>
      </c>
      <c r="C3">
        <v>464861</v>
      </c>
      <c r="D3" s="6">
        <f>'Projekt 1'!E3</f>
        <v>5</v>
      </c>
      <c r="E3" s="2">
        <f>'Projekt 2'!E3</f>
        <v>4.5</v>
      </c>
      <c r="F3" s="10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45">
      <c r="A4" t="s">
        <v>41</v>
      </c>
      <c r="B4" t="s">
        <v>35</v>
      </c>
      <c r="C4">
        <v>463040</v>
      </c>
      <c r="D4" s="6">
        <f>'Projekt 1'!E4</f>
        <v>5</v>
      </c>
      <c r="E4" s="2">
        <f>'Projekt 2'!E4</f>
        <v>5</v>
      </c>
      <c r="F4" s="10">
        <f t="shared" ref="F4:F22" si="0">AVERAGE(E4,D4)</f>
        <v>5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45">
      <c r="A5" t="s">
        <v>42</v>
      </c>
      <c r="B5" t="s">
        <v>33</v>
      </c>
      <c r="C5">
        <v>469065</v>
      </c>
      <c r="D5" s="6">
        <f>'Projekt 1'!E5</f>
        <v>5</v>
      </c>
      <c r="E5" s="2">
        <f>'Projekt 2'!E5</f>
        <v>4</v>
      </c>
      <c r="F5" s="10">
        <f t="shared" si="0"/>
        <v>4.5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45">
      <c r="A6" t="s">
        <v>43</v>
      </c>
      <c r="B6" t="s">
        <v>44</v>
      </c>
      <c r="C6">
        <v>464989</v>
      </c>
      <c r="D6" s="6">
        <f>'Projekt 1'!E6</f>
        <v>5</v>
      </c>
      <c r="E6" s="2">
        <f>'Projekt 2'!E6</f>
        <v>5</v>
      </c>
      <c r="F6" s="10">
        <f t="shared" si="0"/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45">
      <c r="A7" t="s">
        <v>45</v>
      </c>
      <c r="B7" t="s">
        <v>46</v>
      </c>
      <c r="C7">
        <v>464934</v>
      </c>
      <c r="D7" s="6">
        <f>'Projekt 1'!E7</f>
        <v>2</v>
      </c>
      <c r="E7" s="2">
        <f>'Projekt 2'!E7</f>
        <v>2</v>
      </c>
      <c r="F7" s="10">
        <f t="shared" si="0"/>
        <v>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45">
      <c r="A8" t="s">
        <v>47</v>
      </c>
      <c r="B8" t="s">
        <v>48</v>
      </c>
      <c r="C8">
        <v>464965</v>
      </c>
      <c r="D8" s="6">
        <f>'Projekt 1'!E8</f>
        <v>5</v>
      </c>
      <c r="E8" s="2">
        <f>'Projekt 2'!E8</f>
        <v>4.5</v>
      </c>
      <c r="F8" s="10">
        <v>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45">
      <c r="A9" t="s">
        <v>49</v>
      </c>
      <c r="B9" t="s">
        <v>50</v>
      </c>
      <c r="C9">
        <v>464948</v>
      </c>
      <c r="D9" s="6">
        <f>'Projekt 1'!E9</f>
        <v>5</v>
      </c>
      <c r="E9" s="2">
        <f>'Projekt 2'!E9</f>
        <v>3</v>
      </c>
      <c r="F9" s="10">
        <f t="shared" si="0"/>
        <v>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45">
      <c r="A10" t="s">
        <v>51</v>
      </c>
      <c r="B10" t="s">
        <v>52</v>
      </c>
      <c r="C10">
        <v>464841</v>
      </c>
      <c r="D10" s="6">
        <f>'Projekt 1'!E10</f>
        <v>3</v>
      </c>
      <c r="E10" s="2">
        <f>'Projekt 2'!E10</f>
        <v>2</v>
      </c>
      <c r="F10" s="10">
        <v>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45">
      <c r="A11" t="s">
        <v>53</v>
      </c>
      <c r="B11" t="s">
        <v>34</v>
      </c>
      <c r="C11">
        <v>464894</v>
      </c>
      <c r="D11" s="6">
        <f>'Projekt 1'!E11</f>
        <v>5</v>
      </c>
      <c r="E11" s="2">
        <f>'Projekt 2'!E11</f>
        <v>4.5</v>
      </c>
      <c r="F11" s="10">
        <v>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45">
      <c r="A12" t="s">
        <v>54</v>
      </c>
      <c r="B12" t="s">
        <v>55</v>
      </c>
      <c r="C12">
        <v>464915</v>
      </c>
      <c r="D12" s="6">
        <f>'Projekt 1'!E12</f>
        <v>5</v>
      </c>
      <c r="E12" s="2">
        <f>'Projekt 2'!E12</f>
        <v>3.5</v>
      </c>
      <c r="F12" s="10">
        <v>4.5</v>
      </c>
      <c r="G12" s="2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45">
      <c r="A13" t="s">
        <v>56</v>
      </c>
      <c r="B13" t="s">
        <v>35</v>
      </c>
      <c r="C13">
        <v>416496</v>
      </c>
      <c r="D13" s="6">
        <f>'Projekt 1'!E13</f>
        <v>5</v>
      </c>
      <c r="E13" s="2">
        <f>'Projekt 2'!E13</f>
        <v>5</v>
      </c>
      <c r="F13" s="10">
        <f t="shared" si="0"/>
        <v>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45">
      <c r="A14" t="s">
        <v>57</v>
      </c>
      <c r="B14" t="s">
        <v>58</v>
      </c>
      <c r="C14">
        <v>464970</v>
      </c>
      <c r="D14" s="6">
        <f>'Projekt 1'!E14</f>
        <v>5</v>
      </c>
      <c r="E14" s="2">
        <f>'Projekt 2'!E14</f>
        <v>4</v>
      </c>
      <c r="F14" s="10">
        <f t="shared" si="0"/>
        <v>4.5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45">
      <c r="A15" t="s">
        <v>59</v>
      </c>
      <c r="B15" t="s">
        <v>36</v>
      </c>
      <c r="C15">
        <v>462027</v>
      </c>
      <c r="D15" s="6">
        <f>'Projekt 1'!E15</f>
        <v>5</v>
      </c>
      <c r="E15" s="2">
        <f>'Projekt 2'!E15</f>
        <v>4.5</v>
      </c>
      <c r="F15" s="10">
        <v>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x14ac:dyDescent="0.45">
      <c r="A16" t="s">
        <v>60</v>
      </c>
      <c r="B16" t="s">
        <v>61</v>
      </c>
      <c r="C16">
        <v>464924</v>
      </c>
      <c r="D16" s="6">
        <f>'Projekt 1'!E16</f>
        <v>3.5</v>
      </c>
      <c r="E16" s="2">
        <f>'Projekt 2'!E16</f>
        <v>2</v>
      </c>
      <c r="F16" s="10">
        <v>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45">
      <c r="A17" t="s">
        <v>62</v>
      </c>
      <c r="B17" t="s">
        <v>63</v>
      </c>
      <c r="C17">
        <v>386988</v>
      </c>
      <c r="D17" s="6">
        <f>'Projekt 1'!E17</f>
        <v>2</v>
      </c>
      <c r="E17" s="2">
        <f>'Projekt 2'!E17</f>
        <v>2</v>
      </c>
      <c r="F17" s="10">
        <f t="shared" si="0"/>
        <v>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45">
      <c r="A18" t="s">
        <v>64</v>
      </c>
      <c r="B18" t="s">
        <v>65</v>
      </c>
      <c r="C18">
        <v>464869</v>
      </c>
      <c r="D18" s="6">
        <f>'Projekt 1'!E18</f>
        <v>5</v>
      </c>
      <c r="E18" s="2">
        <f>'Projekt 2'!E18</f>
        <v>4.5</v>
      </c>
      <c r="F18" s="10">
        <v>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45">
      <c r="A19" t="s">
        <v>66</v>
      </c>
      <c r="B19" t="s">
        <v>35</v>
      </c>
      <c r="C19">
        <v>464974</v>
      </c>
      <c r="D19" s="6">
        <f>'Projekt 1'!E19</f>
        <v>5</v>
      </c>
      <c r="E19" s="2">
        <f>'Projekt 2'!E19</f>
        <v>5</v>
      </c>
      <c r="F19" s="10">
        <f t="shared" si="0"/>
        <v>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45">
      <c r="A20" t="s">
        <v>67</v>
      </c>
      <c r="B20" t="s">
        <v>68</v>
      </c>
      <c r="C20">
        <v>464978</v>
      </c>
      <c r="D20" s="6">
        <f>'Projekt 1'!E20</f>
        <v>4</v>
      </c>
      <c r="E20" s="2">
        <f>'Projekt 2'!E20</f>
        <v>4</v>
      </c>
      <c r="F20" s="10">
        <f t="shared" si="0"/>
        <v>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45">
      <c r="A21" t="s">
        <v>69</v>
      </c>
      <c r="B21" t="s">
        <v>37</v>
      </c>
      <c r="C21">
        <v>464947</v>
      </c>
      <c r="D21" s="6">
        <f>'Projekt 1'!E21</f>
        <v>5</v>
      </c>
      <c r="E21" s="2">
        <f>'Projekt 2'!E21</f>
        <v>5</v>
      </c>
      <c r="F21" s="10">
        <f t="shared" si="0"/>
        <v>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45">
      <c r="A22" t="s">
        <v>70</v>
      </c>
      <c r="B22" t="s">
        <v>71</v>
      </c>
      <c r="C22">
        <v>464971</v>
      </c>
      <c r="D22" s="6">
        <f>'Projekt 1'!E22</f>
        <v>4.5</v>
      </c>
      <c r="E22" s="2">
        <f>'Projekt 2'!E22</f>
        <v>4.5</v>
      </c>
      <c r="F22" s="10">
        <f t="shared" si="0"/>
        <v>4.5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5ED3-A561-4FB3-8C47-77D76A63F0E8}">
  <dimension ref="A1:AH22"/>
  <sheetViews>
    <sheetView topLeftCell="C1" workbookViewId="0">
      <selection activeCell="C1" sqref="C1"/>
    </sheetView>
  </sheetViews>
  <sheetFormatPr defaultRowHeight="14.25" x14ac:dyDescent="0.45"/>
  <cols>
    <col min="1" max="1" width="12.73046875" hidden="1" customWidth="1"/>
    <col min="2" max="2" width="8.73046875" hidden="1" customWidth="1"/>
    <col min="4" max="4" width="26.86328125" style="1" bestFit="1" customWidth="1"/>
    <col min="5" max="5" width="5.86328125" style="1" bestFit="1" customWidth="1"/>
    <col min="6" max="7" width="8" style="1" bestFit="1" customWidth="1"/>
    <col min="8" max="8" width="5" style="1" bestFit="1" customWidth="1"/>
    <col min="9" max="9" width="7" style="1" bestFit="1" customWidth="1"/>
    <col min="10" max="10" width="7.265625" style="1" bestFit="1" customWidth="1"/>
    <col min="11" max="11" width="8.1328125" style="1" bestFit="1" customWidth="1"/>
    <col min="12" max="12" width="6" style="1" bestFit="1" customWidth="1"/>
    <col min="13" max="13" width="7.3984375" style="1" bestFit="1" customWidth="1"/>
    <col min="14" max="14" width="11.73046875" style="1" bestFit="1" customWidth="1"/>
    <col min="15" max="15" width="9.73046875" style="1" bestFit="1" customWidth="1"/>
    <col min="16" max="16" width="7.86328125" style="1" bestFit="1" customWidth="1"/>
    <col min="17" max="17" width="10.59765625" style="1" bestFit="1" customWidth="1"/>
    <col min="18" max="18" width="8.265625" style="1" bestFit="1" customWidth="1"/>
    <col min="19" max="19" width="5.73046875" style="1" bestFit="1" customWidth="1"/>
    <col min="20" max="20" width="10.3984375" style="1" bestFit="1" customWidth="1"/>
    <col min="21" max="21" width="11.73046875" style="1" bestFit="1" customWidth="1"/>
    <col min="22" max="22" width="10.59765625" style="1" bestFit="1" customWidth="1"/>
    <col min="23" max="23" width="8.59765625" style="1" bestFit="1" customWidth="1"/>
    <col min="24" max="24" width="5.73046875" style="1" bestFit="1" customWidth="1"/>
    <col min="25" max="25" width="12.86328125" style="1" bestFit="1" customWidth="1"/>
    <col min="26" max="26" width="12.1328125" style="1" bestFit="1" customWidth="1"/>
    <col min="27" max="27" width="5.73046875" style="1" bestFit="1" customWidth="1"/>
    <col min="28" max="28" width="10.3984375" style="1" bestFit="1" customWidth="1"/>
    <col min="29" max="30" width="11" style="1" bestFit="1" customWidth="1"/>
    <col min="31" max="31" width="12.59765625" style="1" bestFit="1" customWidth="1"/>
  </cols>
  <sheetData>
    <row r="1" spans="1:32" ht="42.75" x14ac:dyDescent="0.45">
      <c r="B1">
        <v>23</v>
      </c>
      <c r="D1" s="5" t="s">
        <v>3</v>
      </c>
      <c r="E1" s="5" t="s">
        <v>4</v>
      </c>
      <c r="F1" s="8" t="s">
        <v>32</v>
      </c>
      <c r="G1" s="8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/>
    </row>
    <row r="2" spans="1:32" ht="15.75" x14ac:dyDescent="0.5">
      <c r="A2" t="str">
        <f>Podsumowanie!A2</f>
        <v>Cwojdziński</v>
      </c>
      <c r="B2" t="str">
        <f>Podsumowanie!B2</f>
        <v>Mateusz</v>
      </c>
      <c r="C2">
        <f>Podsumowanie!C2</f>
        <v>464890</v>
      </c>
      <c r="D2" s="12" t="s">
        <v>74</v>
      </c>
      <c r="E2" s="11">
        <f>IF(F2&lt;0.49,2,IF(F2&lt;0.6,3,IF(F2&lt;0.7,3.5,IF(F2&lt;0.8,4,IF(F2&lt;0.9,4.5,IF(F2&lt;=1,5,6))))))</f>
        <v>4</v>
      </c>
      <c r="F2" s="9">
        <f>G2/$B$1</f>
        <v>0.76956521739130435</v>
      </c>
      <c r="G2" s="2">
        <f>SUM(H2:BA2)</f>
        <v>17.7</v>
      </c>
      <c r="H2" s="2">
        <v>1</v>
      </c>
      <c r="I2" s="2">
        <v>1</v>
      </c>
      <c r="J2" s="2">
        <v>1</v>
      </c>
      <c r="K2" s="7">
        <v>1</v>
      </c>
      <c r="L2" s="7">
        <v>1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1</v>
      </c>
      <c r="S2" s="7">
        <v>1</v>
      </c>
      <c r="T2" s="7">
        <v>0</v>
      </c>
      <c r="U2" s="7">
        <v>0.7</v>
      </c>
      <c r="V2" s="7">
        <v>0</v>
      </c>
      <c r="W2" s="7">
        <v>0</v>
      </c>
      <c r="X2" s="7">
        <v>1</v>
      </c>
      <c r="Y2" s="7">
        <v>1</v>
      </c>
      <c r="Z2" s="7">
        <v>1</v>
      </c>
      <c r="AA2" s="7">
        <v>1</v>
      </c>
      <c r="AB2" s="7">
        <v>1</v>
      </c>
      <c r="AC2" s="7">
        <v>0</v>
      </c>
      <c r="AD2" s="7">
        <v>0</v>
      </c>
      <c r="AE2" s="2"/>
    </row>
    <row r="3" spans="1:32" ht="15.75" x14ac:dyDescent="0.5">
      <c r="A3" t="str">
        <f>Podsumowanie!A3</f>
        <v>Czajka</v>
      </c>
      <c r="B3" t="str">
        <f>Podsumowanie!B3</f>
        <v>Franciszek</v>
      </c>
      <c r="C3">
        <f>Podsumowanie!C3</f>
        <v>464861</v>
      </c>
      <c r="D3" s="12" t="s">
        <v>88</v>
      </c>
      <c r="E3" s="11">
        <f t="shared" ref="E3:E22" si="0">IF(F3&lt;0.49,2,IF(F3&lt;0.6,3,IF(F3&lt;0.7,3.5,IF(F3&lt;0.8,4,IF(F3&lt;0.9,4.5,IF(F3&lt;=1,5,6))))))</f>
        <v>5</v>
      </c>
      <c r="F3" s="9">
        <f t="shared" ref="F3:F22" si="1">G3/$B$1</f>
        <v>0.90434782608695652</v>
      </c>
      <c r="G3" s="2">
        <f t="shared" ref="G3:G22" si="2">SUM(H3:BA3)</f>
        <v>20.8</v>
      </c>
      <c r="H3" s="2">
        <v>1</v>
      </c>
      <c r="I3" s="2">
        <v>1</v>
      </c>
      <c r="J3" s="2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7">
        <v>1</v>
      </c>
      <c r="S3" s="7">
        <v>1</v>
      </c>
      <c r="T3" s="7">
        <v>1</v>
      </c>
      <c r="U3" s="7">
        <v>0.8</v>
      </c>
      <c r="V3" s="7">
        <v>1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1</v>
      </c>
      <c r="AC3" s="7">
        <v>0</v>
      </c>
      <c r="AD3" s="7">
        <v>0</v>
      </c>
      <c r="AE3" s="2"/>
    </row>
    <row r="4" spans="1:32" ht="15.75" x14ac:dyDescent="0.5">
      <c r="A4" t="str">
        <f>Podsumowanie!A4</f>
        <v>Czapiewski</v>
      </c>
      <c r="B4" t="str">
        <f>Podsumowanie!B4</f>
        <v>Mateusz</v>
      </c>
      <c r="C4">
        <f>Podsumowanie!C4</f>
        <v>463040</v>
      </c>
      <c r="D4" s="12" t="s">
        <v>76</v>
      </c>
      <c r="E4" s="11">
        <f t="shared" si="0"/>
        <v>5</v>
      </c>
      <c r="F4" s="9">
        <f t="shared" si="1"/>
        <v>1</v>
      </c>
      <c r="G4" s="2">
        <f t="shared" si="2"/>
        <v>23</v>
      </c>
      <c r="H4" s="2">
        <v>1</v>
      </c>
      <c r="I4" s="2">
        <v>1</v>
      </c>
      <c r="J4" s="2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2"/>
    </row>
    <row r="5" spans="1:32" ht="15.75" x14ac:dyDescent="0.5">
      <c r="A5" t="str">
        <f>Podsumowanie!A5</f>
        <v>Dudek</v>
      </c>
      <c r="B5" t="str">
        <f>Podsumowanie!B5</f>
        <v>Wiktor</v>
      </c>
      <c r="C5">
        <f>Podsumowanie!C5</f>
        <v>469065</v>
      </c>
      <c r="D5" s="12" t="s">
        <v>80</v>
      </c>
      <c r="E5" s="11">
        <f t="shared" si="0"/>
        <v>5</v>
      </c>
      <c r="F5" s="9">
        <f t="shared" si="1"/>
        <v>0.91304347826086951</v>
      </c>
      <c r="G5" s="2">
        <f t="shared" si="2"/>
        <v>21</v>
      </c>
      <c r="H5" s="2">
        <v>1</v>
      </c>
      <c r="I5" s="2">
        <v>1</v>
      </c>
      <c r="J5" s="2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>
        <v>0</v>
      </c>
      <c r="W5" s="7">
        <v>1</v>
      </c>
      <c r="X5" s="7">
        <v>1</v>
      </c>
      <c r="Y5" s="7">
        <v>1</v>
      </c>
      <c r="Z5" s="7">
        <v>1</v>
      </c>
      <c r="AA5" s="7">
        <v>1</v>
      </c>
      <c r="AB5" s="7">
        <v>0</v>
      </c>
      <c r="AC5" s="7">
        <v>1</v>
      </c>
      <c r="AD5" s="7">
        <v>1</v>
      </c>
      <c r="AE5" s="2"/>
    </row>
    <row r="6" spans="1:32" x14ac:dyDescent="0.45">
      <c r="A6" t="str">
        <f>Podsumowanie!A6</f>
        <v>Dziamidchyk</v>
      </c>
      <c r="B6" t="str">
        <f>Podsumowanie!B6</f>
        <v>Ilya</v>
      </c>
      <c r="C6">
        <f>Podsumowanie!C6</f>
        <v>464989</v>
      </c>
      <c r="D6" s="6" t="s">
        <v>100</v>
      </c>
      <c r="E6" s="11">
        <f t="shared" si="0"/>
        <v>5</v>
      </c>
      <c r="F6" s="9">
        <f t="shared" si="1"/>
        <v>0.97826086956521741</v>
      </c>
      <c r="G6" s="2">
        <f t="shared" si="2"/>
        <v>22.5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1</v>
      </c>
      <c r="AE6" s="13">
        <v>-0.5</v>
      </c>
      <c r="AF6" t="s">
        <v>92</v>
      </c>
    </row>
    <row r="7" spans="1:32" ht="15.75" x14ac:dyDescent="0.5">
      <c r="A7" t="str">
        <f>Podsumowanie!A7</f>
        <v>Główczyński</v>
      </c>
      <c r="B7" t="str">
        <f>Podsumowanie!B7</f>
        <v>Kacper</v>
      </c>
      <c r="C7">
        <f>Podsumowanie!C7</f>
        <v>464934</v>
      </c>
      <c r="D7" s="12" t="s">
        <v>72</v>
      </c>
      <c r="E7" s="11">
        <f t="shared" si="0"/>
        <v>2</v>
      </c>
      <c r="F7" s="9">
        <f t="shared" si="1"/>
        <v>0</v>
      </c>
      <c r="G7" s="2">
        <f t="shared" si="2"/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2" x14ac:dyDescent="0.45">
      <c r="A8" t="str">
        <f>Podsumowanie!A8</f>
        <v>Iskra</v>
      </c>
      <c r="B8" t="str">
        <f>Podsumowanie!B8</f>
        <v>Angelika</v>
      </c>
      <c r="C8">
        <f>Podsumowanie!C8</f>
        <v>464965</v>
      </c>
      <c r="D8" t="s">
        <v>82</v>
      </c>
      <c r="E8" s="11">
        <f t="shared" si="0"/>
        <v>5</v>
      </c>
      <c r="F8" s="9">
        <f t="shared" si="1"/>
        <v>0.95652173913043481</v>
      </c>
      <c r="G8" s="2">
        <f t="shared" si="2"/>
        <v>22</v>
      </c>
      <c r="H8" s="2">
        <v>1</v>
      </c>
      <c r="I8" s="2">
        <v>1</v>
      </c>
      <c r="J8" s="2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0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1</v>
      </c>
      <c r="AE8" s="2"/>
    </row>
    <row r="9" spans="1:32" ht="15.75" x14ac:dyDescent="0.5">
      <c r="A9" t="str">
        <f>Podsumowanie!A9</f>
        <v>Jabłoński</v>
      </c>
      <c r="B9" t="str">
        <f>Podsumowanie!B9</f>
        <v>Miłosz</v>
      </c>
      <c r="C9">
        <f>Podsumowanie!C9</f>
        <v>464948</v>
      </c>
      <c r="D9" s="12" t="s">
        <v>73</v>
      </c>
      <c r="E9" s="11">
        <f t="shared" si="0"/>
        <v>5</v>
      </c>
      <c r="F9" s="9">
        <f t="shared" si="1"/>
        <v>1</v>
      </c>
      <c r="G9" s="2">
        <f t="shared" si="2"/>
        <v>23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  <c r="AE9" s="2"/>
    </row>
    <row r="10" spans="1:32" x14ac:dyDescent="0.45">
      <c r="A10" t="str">
        <f>Podsumowanie!A10</f>
        <v>Janeczek</v>
      </c>
      <c r="B10" t="str">
        <f>Podsumowanie!B10</f>
        <v>Kamil</v>
      </c>
      <c r="C10">
        <f>Podsumowanie!C10</f>
        <v>464841</v>
      </c>
      <c r="D10" s="6"/>
      <c r="E10" s="11">
        <f t="shared" si="0"/>
        <v>3</v>
      </c>
      <c r="F10" s="9">
        <f t="shared" si="1"/>
        <v>0.58695652173913049</v>
      </c>
      <c r="G10" s="2">
        <f t="shared" si="2"/>
        <v>13.5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0</v>
      </c>
      <c r="R10" s="7">
        <v>0</v>
      </c>
      <c r="S10" s="7">
        <v>1</v>
      </c>
      <c r="T10" s="7">
        <v>0</v>
      </c>
      <c r="U10" s="7">
        <v>1</v>
      </c>
      <c r="V10" s="7">
        <v>0</v>
      </c>
      <c r="W10" s="7">
        <v>0</v>
      </c>
      <c r="X10" s="7">
        <v>1</v>
      </c>
      <c r="Y10" s="7">
        <v>0</v>
      </c>
      <c r="Z10" s="7">
        <v>1</v>
      </c>
      <c r="AA10" s="7">
        <v>1</v>
      </c>
      <c r="AB10" s="7">
        <v>0</v>
      </c>
      <c r="AC10" s="7">
        <v>0</v>
      </c>
      <c r="AD10" s="7">
        <v>0</v>
      </c>
      <c r="AE10" s="7">
        <v>-0.5</v>
      </c>
      <c r="AF10" t="s">
        <v>89</v>
      </c>
    </row>
    <row r="11" spans="1:32" ht="15.75" x14ac:dyDescent="0.5">
      <c r="A11" t="str">
        <f>Podsumowanie!A11</f>
        <v>Kowalski</v>
      </c>
      <c r="B11" t="str">
        <f>Podsumowanie!B11</f>
        <v>Damian</v>
      </c>
      <c r="C11">
        <f>Podsumowanie!C11</f>
        <v>464894</v>
      </c>
      <c r="D11" s="12" t="s">
        <v>86</v>
      </c>
      <c r="E11" s="11">
        <f t="shared" si="0"/>
        <v>5</v>
      </c>
      <c r="F11" s="9">
        <f t="shared" si="1"/>
        <v>1</v>
      </c>
      <c r="G11" s="2">
        <f t="shared" si="2"/>
        <v>23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</v>
      </c>
      <c r="AE11" s="2"/>
    </row>
    <row r="12" spans="1:32" x14ac:dyDescent="0.45">
      <c r="A12" t="str">
        <f>Podsumowanie!A12</f>
        <v>Nowicki</v>
      </c>
      <c r="B12" t="str">
        <f>Podsumowanie!B12</f>
        <v>Filip</v>
      </c>
      <c r="C12">
        <f>Podsumowanie!C12</f>
        <v>464915</v>
      </c>
      <c r="D12" t="s">
        <v>87</v>
      </c>
      <c r="E12" s="11">
        <f t="shared" si="0"/>
        <v>5</v>
      </c>
      <c r="F12" s="9">
        <f t="shared" si="1"/>
        <v>0.97826086956521741</v>
      </c>
      <c r="G12" s="2">
        <f t="shared" si="2"/>
        <v>22.5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0.5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  <c r="AE12" s="7"/>
    </row>
    <row r="13" spans="1:32" x14ac:dyDescent="0.45">
      <c r="A13" t="str">
        <f>Podsumowanie!A13</f>
        <v>Piątkowski</v>
      </c>
      <c r="B13" t="str">
        <f>Podsumowanie!B13</f>
        <v>Mateusz</v>
      </c>
      <c r="C13">
        <f>Podsumowanie!C13</f>
        <v>416496</v>
      </c>
      <c r="D13" t="s">
        <v>83</v>
      </c>
      <c r="E13" s="11">
        <f t="shared" si="0"/>
        <v>5</v>
      </c>
      <c r="F13" s="9">
        <f t="shared" si="1"/>
        <v>1</v>
      </c>
      <c r="G13" s="2">
        <f t="shared" si="2"/>
        <v>23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1</v>
      </c>
      <c r="AE13" s="7"/>
    </row>
    <row r="14" spans="1:32" ht="15.75" x14ac:dyDescent="0.5">
      <c r="A14" t="str">
        <f>Podsumowanie!A14</f>
        <v>Prus</v>
      </c>
      <c r="B14" t="str">
        <f>Podsumowanie!B14</f>
        <v>Jakub</v>
      </c>
      <c r="C14">
        <f>Podsumowanie!C14</f>
        <v>464970</v>
      </c>
      <c r="D14" s="12" t="s">
        <v>75</v>
      </c>
      <c r="E14" s="11">
        <f t="shared" si="0"/>
        <v>5</v>
      </c>
      <c r="F14" s="9">
        <f t="shared" si="1"/>
        <v>0.95652173913043481</v>
      </c>
      <c r="G14" s="2">
        <f t="shared" si="2"/>
        <v>22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2">
        <v>0.5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0.5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1</v>
      </c>
      <c r="AE14" s="2"/>
    </row>
    <row r="15" spans="1:32" ht="15.75" x14ac:dyDescent="0.5">
      <c r="A15" t="str">
        <f>Podsumowanie!A15</f>
        <v>Przybysz</v>
      </c>
      <c r="B15" t="str">
        <f>Podsumowanie!B15</f>
        <v>Konrad</v>
      </c>
      <c r="C15">
        <f>Podsumowanie!C15</f>
        <v>462027</v>
      </c>
      <c r="D15" s="12" t="s">
        <v>84</v>
      </c>
      <c r="E15" s="11">
        <f t="shared" si="0"/>
        <v>5</v>
      </c>
      <c r="F15" s="9">
        <f t="shared" si="1"/>
        <v>1</v>
      </c>
      <c r="G15" s="2">
        <f t="shared" si="2"/>
        <v>23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>
        <v>1</v>
      </c>
      <c r="AE15" s="7"/>
    </row>
    <row r="16" spans="1:32" ht="15.75" x14ac:dyDescent="0.5">
      <c r="A16" t="str">
        <f>Podsumowanie!A16</f>
        <v>Rachuba</v>
      </c>
      <c r="B16" t="str">
        <f>Podsumowanie!B16</f>
        <v>Zuzanna</v>
      </c>
      <c r="C16">
        <f>Podsumowanie!C16</f>
        <v>464924</v>
      </c>
      <c r="D16" s="12" t="s">
        <v>81</v>
      </c>
      <c r="E16" s="11">
        <f t="shared" si="0"/>
        <v>3.5</v>
      </c>
      <c r="F16" s="9">
        <f t="shared" si="1"/>
        <v>0.68478260869565222</v>
      </c>
      <c r="G16" s="2">
        <f t="shared" si="2"/>
        <v>15.75</v>
      </c>
      <c r="H16" s="2">
        <v>1</v>
      </c>
      <c r="I16" s="2">
        <v>1</v>
      </c>
      <c r="J16" s="2">
        <v>1</v>
      </c>
      <c r="K16" s="7">
        <v>1</v>
      </c>
      <c r="L16" s="7">
        <v>1</v>
      </c>
      <c r="M16" s="7">
        <v>1</v>
      </c>
      <c r="N16" s="7">
        <v>0.75</v>
      </c>
      <c r="O16" s="7">
        <v>1</v>
      </c>
      <c r="P16" s="7">
        <v>1</v>
      </c>
      <c r="Q16" s="7">
        <v>1</v>
      </c>
      <c r="R16" s="7">
        <v>0</v>
      </c>
      <c r="S16" s="7">
        <v>1</v>
      </c>
      <c r="T16" s="7">
        <v>0</v>
      </c>
      <c r="U16" s="7">
        <v>1</v>
      </c>
      <c r="V16" s="7">
        <v>0</v>
      </c>
      <c r="W16" s="7">
        <v>1</v>
      </c>
      <c r="X16" s="7">
        <v>1</v>
      </c>
      <c r="Y16" s="7">
        <v>1</v>
      </c>
      <c r="Z16" s="7">
        <v>0</v>
      </c>
      <c r="AA16" s="7">
        <v>1</v>
      </c>
      <c r="AB16" s="7">
        <v>0</v>
      </c>
      <c r="AC16" s="7">
        <v>0</v>
      </c>
      <c r="AD16" s="7">
        <v>0</v>
      </c>
      <c r="AE16" s="2"/>
    </row>
    <row r="17" spans="1:34" x14ac:dyDescent="0.45">
      <c r="A17" t="str">
        <f>Podsumowanie!A17</f>
        <v>Rybarczyk</v>
      </c>
      <c r="B17" t="str">
        <f>Podsumowanie!B17</f>
        <v>Tomasz</v>
      </c>
      <c r="C17">
        <f>Podsumowanie!C17</f>
        <v>386988</v>
      </c>
      <c r="D17" s="6"/>
      <c r="E17" s="11">
        <f t="shared" si="0"/>
        <v>2</v>
      </c>
      <c r="F17" s="9">
        <f t="shared" si="1"/>
        <v>0</v>
      </c>
      <c r="G17" s="2">
        <f t="shared" si="2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4" ht="15.75" x14ac:dyDescent="0.5">
      <c r="A18" t="str">
        <f>Podsumowanie!A18</f>
        <v>Sadowski</v>
      </c>
      <c r="B18" t="str">
        <f>Podsumowanie!B18</f>
        <v>Juliusz</v>
      </c>
      <c r="C18">
        <f>Podsumowanie!C18</f>
        <v>464869</v>
      </c>
      <c r="D18" s="12" t="s">
        <v>79</v>
      </c>
      <c r="E18" s="11">
        <f t="shared" si="0"/>
        <v>5</v>
      </c>
      <c r="F18" s="9">
        <f t="shared" si="1"/>
        <v>0.95652173913043481</v>
      </c>
      <c r="G18" s="2">
        <f t="shared" si="2"/>
        <v>22</v>
      </c>
      <c r="H18" s="7">
        <v>1</v>
      </c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0.5</v>
      </c>
      <c r="AD18" s="2">
        <v>0.5</v>
      </c>
      <c r="AE18" s="2"/>
    </row>
    <row r="19" spans="1:34" x14ac:dyDescent="0.45">
      <c r="A19" t="str">
        <f>Podsumowanie!A19</f>
        <v>Sawala</v>
      </c>
      <c r="B19" t="str">
        <f>Podsumowanie!B19</f>
        <v>Mateusz</v>
      </c>
      <c r="C19">
        <f>Podsumowanie!C19</f>
        <v>464974</v>
      </c>
      <c r="D19" t="s">
        <v>78</v>
      </c>
      <c r="E19" s="11">
        <f t="shared" si="0"/>
        <v>5</v>
      </c>
      <c r="F19" s="9">
        <f t="shared" si="1"/>
        <v>0.95652173913043481</v>
      </c>
      <c r="G19" s="2">
        <f t="shared" si="2"/>
        <v>22</v>
      </c>
      <c r="H19" s="7">
        <v>1</v>
      </c>
      <c r="I19" s="7">
        <v>1</v>
      </c>
      <c r="J19" s="7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0.5</v>
      </c>
      <c r="AD19" s="2">
        <v>0.5</v>
      </c>
      <c r="AE19" s="2"/>
    </row>
    <row r="20" spans="1:34" ht="15.75" x14ac:dyDescent="0.5">
      <c r="A20" t="str">
        <f>Podsumowanie!A20</f>
        <v>Trzmielewski</v>
      </c>
      <c r="B20" t="str">
        <f>Podsumowanie!B20</f>
        <v>Radosław</v>
      </c>
      <c r="C20">
        <f>Podsumowanie!C20</f>
        <v>464978</v>
      </c>
      <c r="D20" s="12" t="s">
        <v>77</v>
      </c>
      <c r="E20" s="11">
        <f t="shared" si="0"/>
        <v>4</v>
      </c>
      <c r="F20" s="9">
        <f t="shared" si="1"/>
        <v>0.77826086956521734</v>
      </c>
      <c r="G20" s="2">
        <f t="shared" si="2"/>
        <v>17.899999999999999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0.4</v>
      </c>
      <c r="P20" s="7">
        <v>1</v>
      </c>
      <c r="Q20" s="7">
        <v>1</v>
      </c>
      <c r="R20" s="7">
        <v>1</v>
      </c>
      <c r="S20" s="7">
        <v>1</v>
      </c>
      <c r="T20" s="7">
        <v>0</v>
      </c>
      <c r="U20" s="7">
        <v>0.5</v>
      </c>
      <c r="V20" s="7">
        <v>0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0</v>
      </c>
      <c r="AD20" s="7">
        <v>0</v>
      </c>
      <c r="AE20" s="2"/>
    </row>
    <row r="21" spans="1:34" ht="15.75" x14ac:dyDescent="0.5">
      <c r="A21" t="str">
        <f>Podsumowanie!A21</f>
        <v>Wesołowski</v>
      </c>
      <c r="B21" t="str">
        <f>Podsumowanie!B21</f>
        <v>Jędrzej</v>
      </c>
      <c r="C21">
        <f>Podsumowanie!C21</f>
        <v>464947</v>
      </c>
      <c r="D21" s="12" t="s">
        <v>85</v>
      </c>
      <c r="E21" s="11">
        <f t="shared" si="0"/>
        <v>5</v>
      </c>
      <c r="F21" s="9">
        <f t="shared" si="1"/>
        <v>0.90217391304347827</v>
      </c>
      <c r="G21" s="2">
        <f t="shared" si="2"/>
        <v>20.75</v>
      </c>
      <c r="H21" s="2">
        <v>1</v>
      </c>
      <c r="I21" s="2">
        <v>1</v>
      </c>
      <c r="J21" s="2">
        <v>1</v>
      </c>
      <c r="K21" s="7">
        <v>1</v>
      </c>
      <c r="L21" s="7">
        <v>1</v>
      </c>
      <c r="M21" s="7">
        <v>1</v>
      </c>
      <c r="N21" s="7">
        <v>1</v>
      </c>
      <c r="O21" s="7">
        <v>0.75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0</v>
      </c>
      <c r="W21" s="7">
        <v>1</v>
      </c>
      <c r="X21" s="7">
        <v>1</v>
      </c>
      <c r="Y21" s="7">
        <v>0</v>
      </c>
      <c r="Z21" s="7">
        <v>1</v>
      </c>
      <c r="AA21" s="7">
        <v>1</v>
      </c>
      <c r="AB21" s="7">
        <v>1</v>
      </c>
      <c r="AC21" s="7">
        <v>1</v>
      </c>
      <c r="AD21" s="7">
        <v>1</v>
      </c>
      <c r="AE21" s="2"/>
    </row>
    <row r="22" spans="1:34" x14ac:dyDescent="0.45">
      <c r="A22" t="str">
        <f>Podsumowanie!A22</f>
        <v>Wyrosławska</v>
      </c>
      <c r="B22" t="str">
        <f>Podsumowanie!B22</f>
        <v>Agnieszka</v>
      </c>
      <c r="C22">
        <f>Podsumowanie!C22</f>
        <v>464971</v>
      </c>
      <c r="D22" s="6" t="s">
        <v>90</v>
      </c>
      <c r="E22" s="11">
        <f t="shared" si="0"/>
        <v>4.5</v>
      </c>
      <c r="F22" s="9">
        <f t="shared" si="1"/>
        <v>0.89130434782608692</v>
      </c>
      <c r="G22" s="2">
        <f t="shared" si="2"/>
        <v>20.5</v>
      </c>
      <c r="H22" s="7">
        <v>1</v>
      </c>
      <c r="I22" s="7">
        <v>1</v>
      </c>
      <c r="J22" s="7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0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2">
        <v>-0.5</v>
      </c>
      <c r="AF22" t="s">
        <v>89</v>
      </c>
      <c r="AG22">
        <v>-1</v>
      </c>
      <c r="AH22" t="s">
        <v>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7849-D14B-457E-975C-1BF37BF7A20B}">
  <dimension ref="A1:AD22"/>
  <sheetViews>
    <sheetView topLeftCell="C1" workbookViewId="0">
      <selection activeCell="C1" sqref="C1"/>
    </sheetView>
  </sheetViews>
  <sheetFormatPr defaultRowHeight="14.25" x14ac:dyDescent="0.45"/>
  <cols>
    <col min="1" max="1" width="12.73046875" hidden="1" customWidth="1"/>
    <col min="2" max="2" width="10.1328125" hidden="1" customWidth="1"/>
    <col min="4" max="4" width="17.73046875" bestFit="1" customWidth="1"/>
    <col min="9" max="9" width="5.59765625" bestFit="1" customWidth="1"/>
    <col min="10" max="10" width="7.73046875" bestFit="1" customWidth="1"/>
    <col min="11" max="11" width="8" bestFit="1" customWidth="1"/>
    <col min="12" max="12" width="9.1328125" bestFit="1" customWidth="1"/>
    <col min="13" max="13" width="7" bestFit="1" customWidth="1"/>
    <col min="14" max="14" width="13.1328125" bestFit="1" customWidth="1"/>
    <col min="15" max="15" width="10.73046875" bestFit="1" customWidth="1"/>
    <col min="16" max="16" width="8.73046875" bestFit="1" customWidth="1"/>
    <col min="17" max="17" width="11.3984375" bestFit="1" customWidth="1"/>
    <col min="18" max="18" width="9.1328125" bestFit="1" customWidth="1"/>
    <col min="19" max="19" width="6.265625" bestFit="1" customWidth="1"/>
    <col min="20" max="20" width="11.3984375" bestFit="1" customWidth="1"/>
    <col min="21" max="21" width="13.265625" bestFit="1" customWidth="1"/>
    <col min="22" max="22" width="11.59765625" customWidth="1"/>
    <col min="23" max="23" width="9.59765625" bestFit="1" customWidth="1"/>
    <col min="24" max="24" width="6.265625" bestFit="1" customWidth="1"/>
    <col min="25" max="25" width="14.265625" bestFit="1" customWidth="1"/>
    <col min="26" max="26" width="13.73046875" bestFit="1" customWidth="1"/>
    <col min="27" max="27" width="11.3984375" bestFit="1" customWidth="1"/>
    <col min="28" max="29" width="12" bestFit="1" customWidth="1"/>
    <col min="30" max="30" width="8.86328125" bestFit="1" customWidth="1"/>
  </cols>
  <sheetData>
    <row r="1" spans="1:30" ht="42.75" x14ac:dyDescent="0.45">
      <c r="B1">
        <v>40</v>
      </c>
      <c r="D1" s="8" t="s">
        <v>3</v>
      </c>
      <c r="E1" s="5" t="s">
        <v>4</v>
      </c>
      <c r="F1" s="8" t="s">
        <v>32</v>
      </c>
      <c r="G1" s="8" t="s">
        <v>5</v>
      </c>
      <c r="H1" s="4" t="s">
        <v>93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95</v>
      </c>
      <c r="Y1" s="4" t="s">
        <v>23</v>
      </c>
      <c r="Z1" s="4" t="s">
        <v>24</v>
      </c>
      <c r="AA1" s="4" t="s">
        <v>26</v>
      </c>
      <c r="AB1" s="4" t="s">
        <v>27</v>
      </c>
      <c r="AC1" s="4" t="s">
        <v>28</v>
      </c>
      <c r="AD1" s="14" t="s">
        <v>94</v>
      </c>
    </row>
    <row r="2" spans="1:30" x14ac:dyDescent="0.45">
      <c r="A2" t="str">
        <f>Podsumowanie!A2</f>
        <v>Cwojdziński</v>
      </c>
      <c r="B2" t="str">
        <f>Podsumowanie!B2</f>
        <v>Mateusz</v>
      </c>
      <c r="C2">
        <f>Podsumowanie!C2</f>
        <v>464890</v>
      </c>
      <c r="D2" s="6" t="s">
        <v>104</v>
      </c>
      <c r="E2" s="11">
        <f>IF(F2&lt;0.49,2,IF(F2&lt;0.6,3,IF(F2&lt;0.7,3.5,IF(F2&lt;0.8,4,IF(F2&lt;0.9,4.5,IF(F2&lt;=1,5,6))))))</f>
        <v>3.5</v>
      </c>
      <c r="F2" s="9">
        <f>G2/$B$1</f>
        <v>0.69374999999999998</v>
      </c>
      <c r="G2" s="2">
        <f>SUM(H2:AV2)</f>
        <v>27.75</v>
      </c>
      <c r="H2" s="2">
        <v>4</v>
      </c>
      <c r="I2" s="2">
        <v>1</v>
      </c>
      <c r="J2" s="2">
        <v>1</v>
      </c>
      <c r="K2" s="7">
        <v>1</v>
      </c>
      <c r="L2" s="7">
        <v>1</v>
      </c>
      <c r="M2" s="7">
        <v>1</v>
      </c>
      <c r="N2" s="7">
        <v>1</v>
      </c>
      <c r="O2" s="7">
        <v>1</v>
      </c>
      <c r="P2" s="7">
        <v>1</v>
      </c>
      <c r="Q2" s="7">
        <v>1</v>
      </c>
      <c r="R2" s="7">
        <v>0</v>
      </c>
      <c r="S2" s="7">
        <v>1</v>
      </c>
      <c r="T2" s="7">
        <v>0</v>
      </c>
      <c r="U2" s="7">
        <v>0.75</v>
      </c>
      <c r="V2" s="7">
        <v>0</v>
      </c>
      <c r="W2" s="7">
        <v>0</v>
      </c>
      <c r="X2" s="7">
        <v>1</v>
      </c>
      <c r="Y2" s="7">
        <v>1</v>
      </c>
      <c r="Z2" s="7">
        <v>1</v>
      </c>
      <c r="AA2" s="7">
        <v>0</v>
      </c>
      <c r="AB2" s="7">
        <v>0</v>
      </c>
      <c r="AC2" s="7">
        <v>0</v>
      </c>
      <c r="AD2">
        <v>10</v>
      </c>
    </row>
    <row r="3" spans="1:30" x14ac:dyDescent="0.45">
      <c r="A3" t="str">
        <f>Podsumowanie!A3</f>
        <v>Czajka</v>
      </c>
      <c r="B3" t="str">
        <f>Podsumowanie!B3</f>
        <v>Franciszek</v>
      </c>
      <c r="C3">
        <f>Podsumowanie!C3</f>
        <v>464861</v>
      </c>
      <c r="D3" s="6" t="s">
        <v>98</v>
      </c>
      <c r="E3" s="11">
        <f t="shared" ref="E3:E22" si="0">IF(F3&lt;0.49,2,IF(F3&lt;0.6,3,IF(F3&lt;0.7,3.5,IF(F3&lt;0.8,4,IF(F3&lt;0.9,4.5,IF(F3&lt;=1,5,6))))))</f>
        <v>4.5</v>
      </c>
      <c r="F3" s="9">
        <f t="shared" ref="F3:F22" si="1">G3/$B$1</f>
        <v>0.85</v>
      </c>
      <c r="G3" s="2">
        <f t="shared" ref="G3:G22" si="2">SUM(H3:AV3)</f>
        <v>34</v>
      </c>
      <c r="H3" s="2">
        <v>6</v>
      </c>
      <c r="I3" s="2">
        <v>1</v>
      </c>
      <c r="J3" s="2">
        <v>1</v>
      </c>
      <c r="K3" s="7">
        <v>1</v>
      </c>
      <c r="L3" s="7">
        <v>1</v>
      </c>
      <c r="M3" s="7">
        <v>1</v>
      </c>
      <c r="N3" s="7">
        <v>1</v>
      </c>
      <c r="O3" s="7">
        <v>1</v>
      </c>
      <c r="P3" s="7">
        <v>1</v>
      </c>
      <c r="Q3" s="7">
        <v>1</v>
      </c>
      <c r="R3" s="2"/>
      <c r="S3" s="7">
        <v>1</v>
      </c>
      <c r="T3" s="7">
        <v>1</v>
      </c>
      <c r="U3" s="7">
        <v>1</v>
      </c>
      <c r="V3" s="7">
        <v>1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</v>
      </c>
      <c r="AC3" s="7">
        <v>0</v>
      </c>
      <c r="AD3">
        <v>10</v>
      </c>
    </row>
    <row r="4" spans="1:30" x14ac:dyDescent="0.45">
      <c r="A4" t="str">
        <f>Podsumowanie!A4</f>
        <v>Czapiewski</v>
      </c>
      <c r="B4" t="str">
        <f>Podsumowanie!B4</f>
        <v>Mateusz</v>
      </c>
      <c r="C4">
        <f>Podsumowanie!C4</f>
        <v>463040</v>
      </c>
      <c r="D4" s="6" t="s">
        <v>76</v>
      </c>
      <c r="E4" s="11">
        <f t="shared" si="0"/>
        <v>5</v>
      </c>
      <c r="F4" s="9">
        <f t="shared" si="1"/>
        <v>1</v>
      </c>
      <c r="G4" s="2">
        <f t="shared" si="2"/>
        <v>40</v>
      </c>
      <c r="H4" s="2">
        <v>10</v>
      </c>
      <c r="I4" s="2">
        <v>1</v>
      </c>
      <c r="J4" s="2">
        <v>1</v>
      </c>
      <c r="K4" s="7">
        <v>1</v>
      </c>
      <c r="L4" s="7">
        <v>1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S4" s="7">
        <v>1</v>
      </c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9</v>
      </c>
    </row>
    <row r="5" spans="1:30" x14ac:dyDescent="0.45">
      <c r="A5" t="str">
        <f>Podsumowanie!A5</f>
        <v>Dudek</v>
      </c>
      <c r="B5" t="str">
        <f>Podsumowanie!B5</f>
        <v>Wiktor</v>
      </c>
      <c r="C5">
        <f>Podsumowanie!C5</f>
        <v>469065</v>
      </c>
      <c r="D5" s="6" t="s">
        <v>102</v>
      </c>
      <c r="E5" s="11">
        <f t="shared" si="0"/>
        <v>4</v>
      </c>
      <c r="F5" s="9">
        <f t="shared" si="1"/>
        <v>0.7</v>
      </c>
      <c r="G5" s="2">
        <f t="shared" si="2"/>
        <v>28</v>
      </c>
      <c r="H5" s="13">
        <v>3</v>
      </c>
      <c r="I5" s="2">
        <v>1</v>
      </c>
      <c r="J5" s="2">
        <v>1</v>
      </c>
      <c r="K5" s="7">
        <v>1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0</v>
      </c>
      <c r="V5" s="7">
        <v>1</v>
      </c>
      <c r="W5" s="7">
        <v>1</v>
      </c>
      <c r="X5" s="7">
        <v>0</v>
      </c>
      <c r="Y5" s="7">
        <v>1</v>
      </c>
      <c r="Z5" s="7">
        <v>0</v>
      </c>
      <c r="AA5" s="7">
        <v>1</v>
      </c>
      <c r="AB5" s="7">
        <v>0</v>
      </c>
      <c r="AC5" s="7">
        <v>0</v>
      </c>
      <c r="AD5">
        <v>9</v>
      </c>
    </row>
    <row r="6" spans="1:30" x14ac:dyDescent="0.45">
      <c r="A6" t="str">
        <f>Podsumowanie!A6</f>
        <v>Dziamidchyk</v>
      </c>
      <c r="B6" t="str">
        <f>Podsumowanie!B6</f>
        <v>Ilya</v>
      </c>
      <c r="C6">
        <f>Podsumowanie!C6</f>
        <v>464989</v>
      </c>
      <c r="D6" s="6" t="s">
        <v>100</v>
      </c>
      <c r="E6" s="11">
        <f t="shared" si="0"/>
        <v>5</v>
      </c>
      <c r="F6" s="9">
        <f t="shared" si="1"/>
        <v>0.97499999999999998</v>
      </c>
      <c r="G6" s="2">
        <f t="shared" si="2"/>
        <v>39</v>
      </c>
      <c r="H6" s="2">
        <v>8</v>
      </c>
      <c r="I6" s="2">
        <v>1</v>
      </c>
      <c r="J6" s="2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>
        <v>10</v>
      </c>
    </row>
    <row r="7" spans="1:30" x14ac:dyDescent="0.45">
      <c r="A7" t="str">
        <f>Podsumowanie!A7</f>
        <v>Główczyński</v>
      </c>
      <c r="B7" t="str">
        <f>Podsumowanie!B7</f>
        <v>Kacper</v>
      </c>
      <c r="C7">
        <f>Podsumowanie!C7</f>
        <v>464934</v>
      </c>
      <c r="D7" s="6"/>
      <c r="E7" s="11">
        <f t="shared" si="0"/>
        <v>2</v>
      </c>
      <c r="F7" s="9">
        <f t="shared" si="1"/>
        <v>0</v>
      </c>
      <c r="G7" s="2">
        <f t="shared" si="2"/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30" x14ac:dyDescent="0.45">
      <c r="A8" t="str">
        <f>Podsumowanie!A8</f>
        <v>Iskra</v>
      </c>
      <c r="B8" t="str">
        <f>Podsumowanie!B8</f>
        <v>Angelika</v>
      </c>
      <c r="C8">
        <f>Podsumowanie!C8</f>
        <v>464965</v>
      </c>
      <c r="D8" s="6" t="s">
        <v>96</v>
      </c>
      <c r="E8" s="11">
        <f t="shared" si="0"/>
        <v>4.5</v>
      </c>
      <c r="F8" s="9">
        <f t="shared" si="1"/>
        <v>0.82499999999999996</v>
      </c>
      <c r="G8" s="2">
        <f t="shared" si="2"/>
        <v>33</v>
      </c>
      <c r="H8" s="7">
        <v>10</v>
      </c>
      <c r="I8" s="2">
        <v>1</v>
      </c>
      <c r="J8" s="2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>
        <v>2</v>
      </c>
    </row>
    <row r="9" spans="1:30" x14ac:dyDescent="0.45">
      <c r="A9" t="str">
        <f>Podsumowanie!A9</f>
        <v>Jabłoński</v>
      </c>
      <c r="B9" t="str">
        <f>Podsumowanie!B9</f>
        <v>Miłosz</v>
      </c>
      <c r="C9">
        <f>Podsumowanie!C9</f>
        <v>464948</v>
      </c>
      <c r="D9" s="6" t="s">
        <v>101</v>
      </c>
      <c r="E9" s="11">
        <f t="shared" si="0"/>
        <v>3</v>
      </c>
      <c r="F9" s="9">
        <f t="shared" si="1"/>
        <v>0.55000000000000004</v>
      </c>
      <c r="G9" s="2">
        <f t="shared" si="2"/>
        <v>22</v>
      </c>
      <c r="H9" s="2"/>
      <c r="I9" s="2">
        <v>1</v>
      </c>
      <c r="J9" s="2">
        <v>1</v>
      </c>
      <c r="K9" s="2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>
        <v>1</v>
      </c>
    </row>
    <row r="10" spans="1:30" x14ac:dyDescent="0.45">
      <c r="A10" t="str">
        <f>Podsumowanie!A10</f>
        <v>Janeczek</v>
      </c>
      <c r="B10" t="str">
        <f>Podsumowanie!B10</f>
        <v>Kamil</v>
      </c>
      <c r="C10">
        <f>Podsumowanie!C10</f>
        <v>464841</v>
      </c>
      <c r="D10" s="6"/>
      <c r="E10" s="11">
        <f t="shared" si="0"/>
        <v>2</v>
      </c>
      <c r="F10" s="9">
        <f t="shared" si="1"/>
        <v>0.36249999999999999</v>
      </c>
      <c r="G10" s="2">
        <f t="shared" si="2"/>
        <v>14.5</v>
      </c>
      <c r="H10" s="2"/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0</v>
      </c>
      <c r="U10" s="7">
        <v>0.5</v>
      </c>
      <c r="V10" s="7">
        <v>0</v>
      </c>
      <c r="W10" s="7">
        <v>0</v>
      </c>
      <c r="X10" s="7">
        <v>1</v>
      </c>
      <c r="Y10" s="7">
        <v>0</v>
      </c>
      <c r="Z10" s="7">
        <v>1</v>
      </c>
      <c r="AA10" s="7">
        <v>1</v>
      </c>
      <c r="AB10" s="7">
        <v>0</v>
      </c>
      <c r="AC10" s="7">
        <v>0</v>
      </c>
    </row>
    <row r="11" spans="1:30" x14ac:dyDescent="0.45">
      <c r="A11" t="str">
        <f>Podsumowanie!A11</f>
        <v>Kowalski</v>
      </c>
      <c r="B11" t="str">
        <f>Podsumowanie!B11</f>
        <v>Damian</v>
      </c>
      <c r="C11">
        <f>Podsumowanie!C11</f>
        <v>464894</v>
      </c>
      <c r="D11" s="6" t="s">
        <v>105</v>
      </c>
      <c r="E11" s="11">
        <f t="shared" si="0"/>
        <v>4.5</v>
      </c>
      <c r="F11" s="9">
        <f t="shared" si="1"/>
        <v>0.8</v>
      </c>
      <c r="G11" s="2">
        <f t="shared" si="2"/>
        <v>32</v>
      </c>
      <c r="H11" s="2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7">
        <v>1</v>
      </c>
      <c r="P11" s="7">
        <v>1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>
        <v>10</v>
      </c>
    </row>
    <row r="12" spans="1:30" x14ac:dyDescent="0.45">
      <c r="A12" t="str">
        <f>Podsumowanie!A12</f>
        <v>Nowicki</v>
      </c>
      <c r="B12" t="str">
        <f>Podsumowanie!B12</f>
        <v>Filip</v>
      </c>
      <c r="C12">
        <f>Podsumowanie!C12</f>
        <v>464915</v>
      </c>
      <c r="D12" s="6"/>
      <c r="E12" s="11">
        <f t="shared" si="0"/>
        <v>3.5</v>
      </c>
      <c r="F12" s="9">
        <f t="shared" si="1"/>
        <v>0.625</v>
      </c>
      <c r="G12" s="2">
        <f t="shared" si="2"/>
        <v>25</v>
      </c>
      <c r="H12" s="2">
        <v>3</v>
      </c>
      <c r="I12" s="2">
        <v>1</v>
      </c>
      <c r="J12" s="2">
        <v>1</v>
      </c>
      <c r="K12" s="7">
        <v>1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>
        <v>1</v>
      </c>
    </row>
    <row r="13" spans="1:30" x14ac:dyDescent="0.45">
      <c r="A13" t="str">
        <f>Podsumowanie!A13</f>
        <v>Piątkowski</v>
      </c>
      <c r="B13" t="str">
        <f>Podsumowanie!B13</f>
        <v>Mateusz</v>
      </c>
      <c r="C13">
        <f>Podsumowanie!C13</f>
        <v>416496</v>
      </c>
      <c r="D13" s="6"/>
      <c r="E13" s="11">
        <f t="shared" si="0"/>
        <v>5</v>
      </c>
      <c r="F13" s="9">
        <f t="shared" si="1"/>
        <v>0.9</v>
      </c>
      <c r="G13" s="2">
        <f t="shared" si="2"/>
        <v>36</v>
      </c>
      <c r="H13" s="2">
        <v>9</v>
      </c>
      <c r="I13" s="2">
        <v>1</v>
      </c>
      <c r="J13" s="2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0</v>
      </c>
      <c r="S13" s="7">
        <v>1</v>
      </c>
      <c r="T13" s="7">
        <v>0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2"/>
      <c r="AB13" s="7">
        <v>1</v>
      </c>
      <c r="AC13" s="7">
        <v>1</v>
      </c>
      <c r="AD13" s="7">
        <v>9</v>
      </c>
    </row>
    <row r="14" spans="1:30" x14ac:dyDescent="0.45">
      <c r="A14" t="str">
        <f>Podsumowanie!A14</f>
        <v>Prus</v>
      </c>
      <c r="B14" t="str">
        <f>Podsumowanie!B14</f>
        <v>Jakub</v>
      </c>
      <c r="C14">
        <f>Podsumowanie!C14</f>
        <v>464970</v>
      </c>
      <c r="D14" s="6"/>
      <c r="E14" s="11">
        <f t="shared" si="0"/>
        <v>4</v>
      </c>
      <c r="F14" s="9">
        <f t="shared" si="1"/>
        <v>0.77500000000000002</v>
      </c>
      <c r="G14" s="2">
        <f t="shared" si="2"/>
        <v>31</v>
      </c>
      <c r="H14" s="2">
        <v>10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>
        <v>0</v>
      </c>
    </row>
    <row r="15" spans="1:30" x14ac:dyDescent="0.45">
      <c r="A15" t="str">
        <f>Podsumowanie!A15</f>
        <v>Przybysz</v>
      </c>
      <c r="B15" t="str">
        <f>Podsumowanie!B15</f>
        <v>Konrad</v>
      </c>
      <c r="C15">
        <f>Podsumowanie!C15</f>
        <v>462027</v>
      </c>
      <c r="D15" s="6" t="s">
        <v>103</v>
      </c>
      <c r="E15" s="11">
        <f t="shared" si="0"/>
        <v>4.5</v>
      </c>
      <c r="F15" s="9">
        <f t="shared" si="1"/>
        <v>0.8</v>
      </c>
      <c r="G15" s="2">
        <f t="shared" si="2"/>
        <v>32</v>
      </c>
      <c r="H15" s="2">
        <v>5</v>
      </c>
      <c r="I15" s="2">
        <v>1</v>
      </c>
      <c r="J15" s="2">
        <v>1</v>
      </c>
      <c r="K15" s="7">
        <v>1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>
        <v>6</v>
      </c>
    </row>
    <row r="16" spans="1:30" x14ac:dyDescent="0.45">
      <c r="A16" t="str">
        <f>Podsumowanie!A16</f>
        <v>Rachuba</v>
      </c>
      <c r="B16" t="str">
        <f>Podsumowanie!B16</f>
        <v>Zuzanna</v>
      </c>
      <c r="C16">
        <f>Podsumowanie!C16</f>
        <v>464924</v>
      </c>
      <c r="D16" s="6"/>
      <c r="E16" s="11">
        <f t="shared" si="0"/>
        <v>2</v>
      </c>
      <c r="F16" s="9">
        <f t="shared" si="1"/>
        <v>0.125</v>
      </c>
      <c r="G16" s="2">
        <f t="shared" si="2"/>
        <v>5</v>
      </c>
      <c r="H16" s="2">
        <v>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30" x14ac:dyDescent="0.45">
      <c r="A17" t="str">
        <f>Podsumowanie!A17</f>
        <v>Rybarczyk</v>
      </c>
      <c r="B17" t="str">
        <f>Podsumowanie!B17</f>
        <v>Tomasz</v>
      </c>
      <c r="C17">
        <f>Podsumowanie!C17</f>
        <v>386988</v>
      </c>
      <c r="D17" s="6"/>
      <c r="E17" s="11">
        <f t="shared" si="0"/>
        <v>2</v>
      </c>
      <c r="F17" s="9">
        <f t="shared" si="1"/>
        <v>0</v>
      </c>
      <c r="G17" s="2">
        <f t="shared" si="2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30" x14ac:dyDescent="0.45">
      <c r="A18" t="str">
        <f>Podsumowanie!A18</f>
        <v>Sadowski</v>
      </c>
      <c r="B18" t="str">
        <f>Podsumowanie!B18</f>
        <v>Juliusz</v>
      </c>
      <c r="C18">
        <f>Podsumowanie!C18</f>
        <v>464869</v>
      </c>
      <c r="D18" s="6"/>
      <c r="E18" s="11">
        <f t="shared" si="0"/>
        <v>4.5</v>
      </c>
      <c r="F18" s="9">
        <f t="shared" si="1"/>
        <v>0.82499999999999996</v>
      </c>
      <c r="G18" s="2">
        <f t="shared" si="2"/>
        <v>33</v>
      </c>
      <c r="H18" s="2">
        <v>10</v>
      </c>
      <c r="I18" s="2">
        <v>1</v>
      </c>
      <c r="J18" s="2">
        <v>1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0</v>
      </c>
      <c r="X18" s="7">
        <v>1</v>
      </c>
      <c r="Y18" s="7">
        <v>1</v>
      </c>
      <c r="Z18" s="7">
        <v>1</v>
      </c>
      <c r="AA18" s="7">
        <v>0</v>
      </c>
      <c r="AB18" s="7">
        <v>1</v>
      </c>
      <c r="AC18" s="7">
        <v>1</v>
      </c>
      <c r="AD18" s="7">
        <v>4</v>
      </c>
    </row>
    <row r="19" spans="1:30" x14ac:dyDescent="0.45">
      <c r="A19" t="str">
        <f>Podsumowanie!A19</f>
        <v>Sawala</v>
      </c>
      <c r="B19" t="str">
        <f>Podsumowanie!B19</f>
        <v>Mateusz</v>
      </c>
      <c r="C19">
        <f>Podsumowanie!C19</f>
        <v>464974</v>
      </c>
      <c r="D19" s="6" t="s">
        <v>99</v>
      </c>
      <c r="E19" s="11">
        <f t="shared" si="0"/>
        <v>5</v>
      </c>
      <c r="F19" s="9">
        <f t="shared" si="1"/>
        <v>0.9</v>
      </c>
      <c r="G19" s="2">
        <f t="shared" si="2"/>
        <v>36</v>
      </c>
      <c r="H19" s="7">
        <v>10</v>
      </c>
      <c r="I19" s="2">
        <v>1</v>
      </c>
      <c r="J19" s="2">
        <v>1</v>
      </c>
      <c r="K19" s="7">
        <v>1</v>
      </c>
      <c r="L19" s="7">
        <v>1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0</v>
      </c>
      <c r="AD19" s="7">
        <v>6</v>
      </c>
    </row>
    <row r="20" spans="1:30" x14ac:dyDescent="0.45">
      <c r="A20" t="str">
        <f>Podsumowanie!A20</f>
        <v>Trzmielewski</v>
      </c>
      <c r="B20" t="str">
        <f>Podsumowanie!B20</f>
        <v>Radosław</v>
      </c>
      <c r="C20">
        <f>Podsumowanie!C20</f>
        <v>464978</v>
      </c>
      <c r="D20" s="6" t="s">
        <v>77</v>
      </c>
      <c r="E20" s="11">
        <f t="shared" si="0"/>
        <v>4</v>
      </c>
      <c r="F20" s="9">
        <f t="shared" si="1"/>
        <v>0.7</v>
      </c>
      <c r="G20" s="2">
        <f t="shared" si="2"/>
        <v>28</v>
      </c>
      <c r="H20" s="7">
        <v>8</v>
      </c>
      <c r="I20" s="2">
        <v>1</v>
      </c>
      <c r="J20" s="2">
        <v>1</v>
      </c>
      <c r="K20" s="2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0</v>
      </c>
      <c r="AC20" s="7">
        <v>0</v>
      </c>
      <c r="AD20">
        <v>1</v>
      </c>
    </row>
    <row r="21" spans="1:30" x14ac:dyDescent="0.45">
      <c r="A21" t="str">
        <f>Podsumowanie!A21</f>
        <v>Wesołowski</v>
      </c>
      <c r="B21" t="str">
        <f>Podsumowanie!B21</f>
        <v>Jędrzej</v>
      </c>
      <c r="C21">
        <f>Podsumowanie!C21</f>
        <v>464947</v>
      </c>
      <c r="D21" s="6" t="s">
        <v>99</v>
      </c>
      <c r="E21" s="11">
        <f t="shared" si="0"/>
        <v>5</v>
      </c>
      <c r="F21" s="9">
        <f t="shared" si="1"/>
        <v>0.9</v>
      </c>
      <c r="G21" s="2">
        <f t="shared" si="2"/>
        <v>36</v>
      </c>
      <c r="H21" s="7">
        <v>10</v>
      </c>
      <c r="I21" s="2">
        <v>1</v>
      </c>
      <c r="J21" s="2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>
        <v>1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>
        <v>5</v>
      </c>
    </row>
    <row r="22" spans="1:30" x14ac:dyDescent="0.45">
      <c r="A22" t="str">
        <f>Podsumowanie!A22</f>
        <v>Wyrosławska</v>
      </c>
      <c r="B22" t="str">
        <f>Podsumowanie!B22</f>
        <v>Agnieszka</v>
      </c>
      <c r="C22">
        <f>Podsumowanie!C22</f>
        <v>464971</v>
      </c>
      <c r="D22" s="6" t="s">
        <v>97</v>
      </c>
      <c r="E22" s="11">
        <f t="shared" si="0"/>
        <v>4.5</v>
      </c>
      <c r="F22" s="9">
        <f t="shared" si="1"/>
        <v>0.82499999999999996</v>
      </c>
      <c r="G22" s="2">
        <f t="shared" si="2"/>
        <v>33</v>
      </c>
      <c r="H22" s="7">
        <v>10</v>
      </c>
      <c r="I22" s="2">
        <v>1</v>
      </c>
      <c r="J22" s="2">
        <v>1</v>
      </c>
      <c r="K22" s="7">
        <v>1</v>
      </c>
      <c r="L22" s="7">
        <v>1</v>
      </c>
      <c r="M22" s="7">
        <v>1</v>
      </c>
      <c r="N22" s="7">
        <v>1</v>
      </c>
      <c r="O22" s="7">
        <v>1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Podsumowanie</vt:lpstr>
      <vt:lpstr>Projekt 1</vt:lpstr>
      <vt:lpstr>Projekt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Rafał</cp:lastModifiedBy>
  <dcterms:created xsi:type="dcterms:W3CDTF">2017-10-16T20:02:58Z</dcterms:created>
  <dcterms:modified xsi:type="dcterms:W3CDTF">2021-10-08T22:49:19Z</dcterms:modified>
</cp:coreProperties>
</file>